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ДОХОДНЫЙ ОТДЕЛ\2021 год\ОТЧЕТ ОБ ИСПОЛНЕНИИ по постановлениям\1 квартал 2021 года\"/>
    </mc:Choice>
  </mc:AlternateContent>
  <bookViews>
    <workbookView xWindow="-120" yWindow="-30" windowWidth="9720" windowHeight="9560"/>
  </bookViews>
  <sheets>
    <sheet name="3.7" sheetId="1" r:id="rId1"/>
  </sheets>
  <definedNames>
    <definedName name="_xlnm.Print_Area" localSheetId="0">'3.7'!$B$1:$F$27</definedName>
  </definedNames>
  <calcPr calcId="152511"/>
</workbook>
</file>

<file path=xl/calcChain.xml><?xml version="1.0" encoding="utf-8"?>
<calcChain xmlns="http://schemas.openxmlformats.org/spreadsheetml/2006/main">
  <c r="D19" i="1" l="1"/>
  <c r="C19" i="1"/>
  <c r="E26" i="1"/>
  <c r="D6" i="1" l="1"/>
  <c r="C6" i="1"/>
  <c r="E15" i="1"/>
  <c r="F15" i="1"/>
  <c r="C20" i="1"/>
  <c r="C5" i="1" l="1"/>
  <c r="F22" i="1"/>
  <c r="F27" i="1" l="1"/>
  <c r="F12" i="1" l="1"/>
  <c r="F13" i="1"/>
  <c r="F14" i="1"/>
  <c r="F23" i="1"/>
  <c r="F17" i="1"/>
  <c r="F10" i="1"/>
  <c r="F11" i="1"/>
  <c r="D20" i="1" l="1"/>
  <c r="E11" i="1"/>
  <c r="E12" i="1"/>
  <c r="E13" i="1"/>
  <c r="E22" i="1"/>
  <c r="F28" i="1"/>
  <c r="F29" i="1"/>
  <c r="E28" i="1"/>
  <c r="E29" i="1"/>
  <c r="F25" i="1" l="1"/>
  <c r="E18" i="1" l="1"/>
  <c r="F18" i="1" l="1"/>
  <c r="E8" i="1" l="1"/>
  <c r="E9" i="1"/>
  <c r="E10" i="1"/>
  <c r="E14" i="1"/>
  <c r="E16" i="1"/>
  <c r="E17" i="1"/>
  <c r="E23" i="1"/>
  <c r="E24" i="1"/>
  <c r="E25" i="1"/>
  <c r="E27" i="1"/>
  <c r="E6" i="1" l="1"/>
  <c r="F8" i="1"/>
  <c r="F9" i="1"/>
  <c r="F16" i="1"/>
  <c r="F24" i="1"/>
  <c r="F6" i="1" l="1"/>
  <c r="D5" i="1" l="1"/>
  <c r="E20" i="1"/>
  <c r="F20" i="1"/>
  <c r="E19" i="1" l="1"/>
  <c r="E5" i="1"/>
  <c r="F19" i="1"/>
  <c r="F5" i="1" l="1"/>
</calcChain>
</file>

<file path=xl/sharedStrings.xml><?xml version="1.0" encoding="utf-8"?>
<sst xmlns="http://schemas.openxmlformats.org/spreadsheetml/2006/main" count="31" uniqueCount="30">
  <si>
    <t>Вид дохода</t>
  </si>
  <si>
    <t>Всего доходов</t>
  </si>
  <si>
    <t>в т.ч.</t>
  </si>
  <si>
    <t>Налог на доходы физических лиц</t>
  </si>
  <si>
    <t>Единый сельскохозяйственный налог</t>
  </si>
  <si>
    <t>Акцизы по подакцизным товарам (продукции), производимым на территории Российской Федерации</t>
  </si>
  <si>
    <t>Безвозмездные поступления от других бюджетов бюджетной системы Российской Федерации</t>
  </si>
  <si>
    <t>Налоговые и неналоговые доходы, всего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</si>
  <si>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</si>
  <si>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</si>
  <si>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Иные безвозмездные поступления</t>
  </si>
  <si>
    <t>Безвозмездные поступления, всего</t>
  </si>
  <si>
    <t>Отклонение (гр.3-гр.2)</t>
  </si>
  <si>
    <t>субвенции бюджетам бюджетной системы Российской Федерации</t>
  </si>
  <si>
    <t>Темп роста, % (гр.3/гр.2)*100</t>
  </si>
  <si>
    <t>Неналоговые доходы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</si>
  <si>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</si>
  <si>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</si>
  <si>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налогобложения</t>
  </si>
  <si>
    <t>Налог на имущество физических лиц</t>
  </si>
  <si>
    <t>Земельный налог</t>
  </si>
  <si>
    <t>Государственная пошлина</t>
  </si>
  <si>
    <t>дотации бюджетам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</si>
  <si>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</si>
  <si>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 xml:space="preserve"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
</t>
  </si>
  <si>
    <t>Исполнение за I квартал                    2020 года</t>
  </si>
  <si>
    <t>Транспортный налог</t>
  </si>
  <si>
    <t>Анализ поступления доходов в бюджет Нижневартовского района по видам доходов за I квартал 2021 года в сравнении с I кварталом 2020 года, тыс. рублей</t>
  </si>
  <si>
    <t>Исполнение за I квартал                    2021 года</t>
  </si>
  <si>
    <t>Безвозмездные поступления от государственных (муниципальных) организаций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</si>
</sst>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Border="1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/>
    <xf numFmtId="164" fontId="6" fillId="2" borderId="1" xfId="0" applyNumberFormat="1" applyFont="1" applyFill="1" applyBorder="1" applyAlignment="1">
      <alignment horizontal="right" vertical="center"/>
    </xf>
    <xf numFmtId="164" fontId="5" fillId="2" borderId="1" xfId="0" applyNumberFormat="1" applyFont="1" applyFill="1" applyBorder="1" applyAlignment="1">
      <alignment horizontal="right" vertical="center"/>
    </xf>
    <xf numFmtId="0" fontId="7" fillId="0" borderId="0" xfId="0" applyFont="1"/>
    <xf numFmtId="0" fontId="6" fillId="2" borderId="1" xfId="0" applyFont="1" applyFill="1" applyBorder="1"/>
    <xf numFmtId="0" fontId="8" fillId="0" borderId="1" xfId="0" applyFont="1" applyBorder="1"/>
    <xf numFmtId="164" fontId="8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wrapText="1"/>
    </xf>
    <xf numFmtId="2" fontId="8" fillId="0" borderId="1" xfId="0" applyNumberFormat="1" applyFont="1" applyBorder="1" applyAlignment="1">
      <alignment vertical="top" wrapText="1"/>
    </xf>
    <xf numFmtId="164" fontId="7" fillId="0" borderId="0" xfId="0" applyNumberFormat="1" applyFont="1"/>
    <xf numFmtId="0" fontId="1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right" wrapText="1"/>
    </xf>
    <xf numFmtId="164" fontId="9" fillId="0" borderId="1" xfId="0" applyNumberFormat="1" applyFont="1" applyFill="1" applyBorder="1" applyAlignment="1">
      <alignment horizontal="right" vertical="center"/>
    </xf>
    <xf numFmtId="164" fontId="9" fillId="0" borderId="1" xfId="0" applyNumberFormat="1" applyFont="1" applyBorder="1" applyAlignment="1">
      <alignment horizontal="right" vertical="center"/>
    </xf>
    <xf numFmtId="0" fontId="9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vertical="top" wrapText="1"/>
    </xf>
    <xf numFmtId="0" fontId="8" fillId="0" borderId="0" xfId="0" applyFont="1"/>
    <xf numFmtId="164" fontId="12" fillId="0" borderId="1" xfId="0" applyNumberFormat="1" applyFont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top" wrapText="1"/>
    </xf>
    <xf numFmtId="0" fontId="10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29"/>
  <sheetViews>
    <sheetView tabSelected="1" topLeftCell="B1" workbookViewId="0">
      <selection activeCell="B4" sqref="B1:F1048576"/>
    </sheetView>
  </sheetViews>
  <sheetFormatPr defaultColWidth="9.1796875" defaultRowHeight="14" x14ac:dyDescent="0.3"/>
  <cols>
    <col min="1" max="1" width="0" style="2" hidden="1" customWidth="1"/>
    <col min="2" max="2" width="53.26953125" style="2" customWidth="1"/>
    <col min="3" max="4" width="16.81640625" style="25" customWidth="1"/>
    <col min="5" max="5" width="14" style="2" customWidth="1"/>
    <col min="6" max="6" width="16.81640625" style="2" customWidth="1"/>
    <col min="7" max="16384" width="9.1796875" style="2"/>
  </cols>
  <sheetData>
    <row r="1" spans="1:6" ht="68.25" customHeight="1" x14ac:dyDescent="0.3">
      <c r="A1" s="1"/>
      <c r="B1" s="28" t="s">
        <v>27</v>
      </c>
      <c r="C1" s="28"/>
      <c r="D1" s="28"/>
      <c r="E1" s="28"/>
      <c r="F1" s="28"/>
    </row>
    <row r="2" spans="1:6" ht="23.25" customHeight="1" x14ac:dyDescent="0.3">
      <c r="B2" s="31" t="s">
        <v>0</v>
      </c>
      <c r="C2" s="33" t="s">
        <v>25</v>
      </c>
      <c r="D2" s="33" t="s">
        <v>28</v>
      </c>
      <c r="E2" s="29" t="s">
        <v>12</v>
      </c>
      <c r="F2" s="29" t="s">
        <v>14</v>
      </c>
    </row>
    <row r="3" spans="1:6" ht="40.5" customHeight="1" x14ac:dyDescent="0.3">
      <c r="B3" s="32"/>
      <c r="C3" s="33"/>
      <c r="D3" s="33"/>
      <c r="E3" s="30"/>
      <c r="F3" s="30"/>
    </row>
    <row r="4" spans="1:6" x14ac:dyDescent="0.3">
      <c r="B4" s="3">
        <v>1</v>
      </c>
      <c r="C4" s="4">
        <v>3</v>
      </c>
      <c r="D4" s="4">
        <v>3</v>
      </c>
      <c r="E4" s="5">
        <v>4</v>
      </c>
      <c r="F4" s="5">
        <v>5</v>
      </c>
    </row>
    <row r="5" spans="1:6" x14ac:dyDescent="0.3">
      <c r="B5" s="6" t="s">
        <v>1</v>
      </c>
      <c r="C5" s="7">
        <f>C6+C19</f>
        <v>1193384.074</v>
      </c>
      <c r="D5" s="7">
        <f>D6+D19</f>
        <v>1163426.4109999998</v>
      </c>
      <c r="E5" s="8">
        <f>D5-C5</f>
        <v>-29957.663000000175</v>
      </c>
      <c r="F5" s="8">
        <f>D5/C5*100</f>
        <v>97.489688051593674</v>
      </c>
    </row>
    <row r="6" spans="1:6" s="9" customFormat="1" x14ac:dyDescent="0.3">
      <c r="B6" s="10" t="s">
        <v>7</v>
      </c>
      <c r="C6" s="7">
        <f>C8+C9+C10+C11+C12+C13+C14+C16+C17+C18+C15</f>
        <v>627534.77400000009</v>
      </c>
      <c r="D6" s="7">
        <f t="shared" ref="D6:E6" si="0">D8+D9+D10+D11+D12+D13+D14+D16+D17+D18+D15</f>
        <v>581086.83400000003</v>
      </c>
      <c r="E6" s="7">
        <f t="shared" si="0"/>
        <v>-46447.939999999966</v>
      </c>
      <c r="F6" s="8">
        <f>D6/C6*100</f>
        <v>92.59834802397738</v>
      </c>
    </row>
    <row r="7" spans="1:6" s="9" customFormat="1" x14ac:dyDescent="0.3">
      <c r="B7" s="11" t="s">
        <v>2</v>
      </c>
      <c r="C7" s="12"/>
      <c r="D7" s="12"/>
      <c r="E7" s="13"/>
      <c r="F7" s="14"/>
    </row>
    <row r="8" spans="1:6" s="9" customFormat="1" x14ac:dyDescent="0.3">
      <c r="B8" s="11" t="s">
        <v>3</v>
      </c>
      <c r="C8" s="12">
        <v>395582.141</v>
      </c>
      <c r="D8" s="12">
        <v>373336.68900000001</v>
      </c>
      <c r="E8" s="13">
        <f t="shared" ref="E8:E18" si="1">D8-C8</f>
        <v>-22245.45199999999</v>
      </c>
      <c r="F8" s="14">
        <f t="shared" ref="F8:F18" si="2">D8/C8*100</f>
        <v>94.376527731063575</v>
      </c>
    </row>
    <row r="9" spans="1:6" s="9" customFormat="1" ht="28" x14ac:dyDescent="0.3">
      <c r="B9" s="15" t="s">
        <v>5</v>
      </c>
      <c r="C9" s="12">
        <v>2421.7069999999999</v>
      </c>
      <c r="D9" s="12">
        <v>2500.587</v>
      </c>
      <c r="E9" s="13">
        <f t="shared" si="1"/>
        <v>78.880000000000109</v>
      </c>
      <c r="F9" s="14">
        <f t="shared" si="2"/>
        <v>103.25720659022748</v>
      </c>
    </row>
    <row r="10" spans="1:6" s="9" customFormat="1" ht="28" x14ac:dyDescent="0.3">
      <c r="B10" s="16" t="s">
        <v>16</v>
      </c>
      <c r="C10" s="12">
        <v>13028.047</v>
      </c>
      <c r="D10" s="12">
        <v>11102.531999999999</v>
      </c>
      <c r="E10" s="13">
        <f t="shared" si="1"/>
        <v>-1925.5150000000012</v>
      </c>
      <c r="F10" s="14">
        <f t="shared" si="2"/>
        <v>85.220232932840958</v>
      </c>
    </row>
    <row r="11" spans="1:6" s="9" customFormat="1" ht="28" x14ac:dyDescent="0.3">
      <c r="B11" s="16" t="s">
        <v>17</v>
      </c>
      <c r="C11" s="12">
        <v>2099.2040000000002</v>
      </c>
      <c r="D11" s="12">
        <v>1429.3889999999999</v>
      </c>
      <c r="E11" s="13">
        <f t="shared" si="1"/>
        <v>-669.81500000000028</v>
      </c>
      <c r="F11" s="14">
        <f t="shared" si="2"/>
        <v>68.091952949784769</v>
      </c>
    </row>
    <row r="12" spans="1:6" s="9" customFormat="1" x14ac:dyDescent="0.3">
      <c r="B12" s="16" t="s">
        <v>4</v>
      </c>
      <c r="C12" s="12">
        <v>23.553999999999998</v>
      </c>
      <c r="D12" s="12">
        <v>15.528</v>
      </c>
      <c r="E12" s="13">
        <f t="shared" si="1"/>
        <v>-8.025999999999998</v>
      </c>
      <c r="F12" s="14">
        <f t="shared" si="2"/>
        <v>65.925108261866356</v>
      </c>
    </row>
    <row r="13" spans="1:6" s="9" customFormat="1" ht="28" x14ac:dyDescent="0.3">
      <c r="B13" s="16" t="s">
        <v>18</v>
      </c>
      <c r="C13" s="12">
        <v>2507.5</v>
      </c>
      <c r="D13" s="12">
        <v>636.26300000000003</v>
      </c>
      <c r="E13" s="13">
        <f t="shared" si="1"/>
        <v>-1871.2370000000001</v>
      </c>
      <c r="F13" s="14">
        <f t="shared" si="2"/>
        <v>25.374396809571287</v>
      </c>
    </row>
    <row r="14" spans="1:6" s="9" customFormat="1" x14ac:dyDescent="0.3">
      <c r="B14" s="11" t="s">
        <v>19</v>
      </c>
      <c r="C14" s="12">
        <v>66.667000000000002</v>
      </c>
      <c r="D14" s="12">
        <v>122.325</v>
      </c>
      <c r="E14" s="13">
        <f t="shared" si="1"/>
        <v>55.658000000000001</v>
      </c>
      <c r="F14" s="14">
        <f t="shared" si="2"/>
        <v>183.48658256708717</v>
      </c>
    </row>
    <row r="15" spans="1:6" s="9" customFormat="1" x14ac:dyDescent="0.3">
      <c r="B15" s="11" t="s">
        <v>26</v>
      </c>
      <c r="C15" s="12">
        <v>1672.5889999999999</v>
      </c>
      <c r="D15" s="12">
        <v>1348.9590000000001</v>
      </c>
      <c r="E15" s="13">
        <f t="shared" si="1"/>
        <v>-323.62999999999988</v>
      </c>
      <c r="F15" s="14">
        <f t="shared" si="2"/>
        <v>80.650954896869479</v>
      </c>
    </row>
    <row r="16" spans="1:6" s="9" customFormat="1" x14ac:dyDescent="0.3">
      <c r="B16" s="11" t="s">
        <v>20</v>
      </c>
      <c r="C16" s="12">
        <v>7219.3630000000003</v>
      </c>
      <c r="D16" s="12">
        <v>6979.4849999999997</v>
      </c>
      <c r="E16" s="13">
        <f t="shared" si="1"/>
        <v>-239.87800000000061</v>
      </c>
      <c r="F16" s="14">
        <f t="shared" si="2"/>
        <v>96.677296875084394</v>
      </c>
    </row>
    <row r="17" spans="2:8" s="9" customFormat="1" x14ac:dyDescent="0.3">
      <c r="B17" s="11" t="s">
        <v>21</v>
      </c>
      <c r="C17" s="12">
        <v>1074.702</v>
      </c>
      <c r="D17" s="12">
        <v>836.37699999999995</v>
      </c>
      <c r="E17" s="13">
        <f t="shared" si="1"/>
        <v>-238.32500000000005</v>
      </c>
      <c r="F17" s="14">
        <f t="shared" si="2"/>
        <v>77.824085188266139</v>
      </c>
    </row>
    <row r="18" spans="2:8" s="9" customFormat="1" x14ac:dyDescent="0.3">
      <c r="B18" s="11" t="s">
        <v>15</v>
      </c>
      <c r="C18" s="12">
        <v>201839.3</v>
      </c>
      <c r="D18" s="12">
        <v>182778.7</v>
      </c>
      <c r="E18" s="13">
        <f t="shared" si="1"/>
        <v>-19060.599999999977</v>
      </c>
      <c r="F18" s="14">
        <f t="shared" si="2"/>
        <v>90.556546718106944</v>
      </c>
      <c r="H18" s="17"/>
    </row>
    <row r="19" spans="2:8" x14ac:dyDescent="0.3">
      <c r="B19" s="6" t="s">
        <v>11</v>
      </c>
      <c r="C19" s="7">
        <f>C20+C27+C28+C29+C26</f>
        <v>565849.30000000005</v>
      </c>
      <c r="D19" s="7">
        <f>D20+D27+D28+D29+D26</f>
        <v>582339.57699999993</v>
      </c>
      <c r="E19" s="8">
        <f t="shared" ref="E19:E20" si="3">D19-C19</f>
        <v>16490.276999999885</v>
      </c>
      <c r="F19" s="8">
        <f t="shared" ref="F19:F22" si="4">D19/C19*100</f>
        <v>102.91425243434955</v>
      </c>
    </row>
    <row r="20" spans="2:8" ht="28" x14ac:dyDescent="0.3">
      <c r="B20" s="18" t="s">
        <v>6</v>
      </c>
      <c r="C20" s="12">
        <f>C22+C23+C24+C25</f>
        <v>564553.9</v>
      </c>
      <c r="D20" s="12">
        <f>D22+D23+D24+D25</f>
        <v>582751.18599999999</v>
      </c>
      <c r="E20" s="13">
        <f t="shared" si="3"/>
        <v>18197.285999999964</v>
      </c>
      <c r="F20" s="14">
        <f t="shared" si="4"/>
        <v>103.2233035676487</v>
      </c>
    </row>
    <row r="21" spans="2:8" x14ac:dyDescent="0.3">
      <c r="B21" s="18" t="s">
        <v>2</v>
      </c>
      <c r="C21" s="12"/>
      <c r="D21" s="12"/>
      <c r="E21" s="13"/>
      <c r="F21" s="14"/>
    </row>
    <row r="22" spans="2:8" ht="28" x14ac:dyDescent="0.3">
      <c r="B22" s="19" t="s">
        <v>22</v>
      </c>
      <c r="C22" s="26">
        <v>3455.4</v>
      </c>
      <c r="D22" s="26">
        <v>0</v>
      </c>
      <c r="E22" s="20">
        <f t="shared" ref="E22:E27" si="5">D22-C22</f>
        <v>-3455.4</v>
      </c>
      <c r="F22" s="14">
        <f t="shared" si="4"/>
        <v>0</v>
      </c>
    </row>
    <row r="23" spans="2:8" ht="28" x14ac:dyDescent="0.3">
      <c r="B23" s="19" t="s">
        <v>8</v>
      </c>
      <c r="C23" s="26">
        <v>42051.3</v>
      </c>
      <c r="D23" s="26">
        <v>45141.430999999997</v>
      </c>
      <c r="E23" s="13">
        <f t="shared" si="5"/>
        <v>3090.1309999999939</v>
      </c>
      <c r="F23" s="21">
        <f>D23/C23*100</f>
        <v>107.34847911955158</v>
      </c>
    </row>
    <row r="24" spans="2:8" ht="28" x14ac:dyDescent="0.3">
      <c r="B24" s="19" t="s">
        <v>13</v>
      </c>
      <c r="C24" s="26">
        <v>404566.3</v>
      </c>
      <c r="D24" s="26">
        <v>442529.45</v>
      </c>
      <c r="E24" s="13">
        <f t="shared" si="5"/>
        <v>37963.150000000023</v>
      </c>
      <c r="F24" s="21">
        <f>D24/C24*100</f>
        <v>109.38366591582147</v>
      </c>
    </row>
    <row r="25" spans="2:8" x14ac:dyDescent="0.3">
      <c r="B25" s="22" t="s">
        <v>9</v>
      </c>
      <c r="C25" s="26">
        <v>114480.9</v>
      </c>
      <c r="D25" s="26">
        <v>95080.304999999993</v>
      </c>
      <c r="E25" s="13">
        <f t="shared" si="5"/>
        <v>-19400.595000000001</v>
      </c>
      <c r="F25" s="21">
        <f>D25/C25*100</f>
        <v>83.053422011881466</v>
      </c>
    </row>
    <row r="26" spans="2:8" ht="28" x14ac:dyDescent="0.3">
      <c r="B26" s="27" t="s">
        <v>29</v>
      </c>
      <c r="C26" s="26">
        <v>0</v>
      </c>
      <c r="D26" s="26">
        <v>24.324000000000002</v>
      </c>
      <c r="E26" s="13">
        <f t="shared" si="5"/>
        <v>24.324000000000002</v>
      </c>
      <c r="F26" s="21"/>
    </row>
    <row r="27" spans="2:8" x14ac:dyDescent="0.3">
      <c r="B27" s="23" t="s">
        <v>10</v>
      </c>
      <c r="C27" s="12">
        <v>1275.5</v>
      </c>
      <c r="D27" s="12">
        <v>703.94899999999996</v>
      </c>
      <c r="E27" s="13">
        <f t="shared" si="5"/>
        <v>-571.55100000000004</v>
      </c>
      <c r="F27" s="21">
        <f>D27/C27*100</f>
        <v>55.190043120344953</v>
      </c>
    </row>
    <row r="28" spans="2:8" ht="63.75" customHeight="1" x14ac:dyDescent="0.3">
      <c r="B28" s="24" t="s">
        <v>24</v>
      </c>
      <c r="C28" s="12">
        <v>339.9</v>
      </c>
      <c r="D28" s="12">
        <v>182.249</v>
      </c>
      <c r="E28" s="13">
        <f t="shared" ref="E28:E29" si="6">D28-C28</f>
        <v>-157.65099999999998</v>
      </c>
      <c r="F28" s="14">
        <f t="shared" ref="F28:F29" si="7">D28/C28*100</f>
        <v>53.618417181523981</v>
      </c>
    </row>
    <row r="29" spans="2:8" ht="42" x14ac:dyDescent="0.3">
      <c r="B29" s="24" t="s">
        <v>23</v>
      </c>
      <c r="C29" s="12">
        <v>-320</v>
      </c>
      <c r="D29" s="12">
        <v>-1322.1310000000001</v>
      </c>
      <c r="E29" s="13">
        <f t="shared" si="6"/>
        <v>-1002.1310000000001</v>
      </c>
      <c r="F29" s="14">
        <f t="shared" si="7"/>
        <v>413.16593749999998</v>
      </c>
    </row>
  </sheetData>
  <mergeCells count="6">
    <mergeCell ref="B1:F1"/>
    <mergeCell ref="E2:E3"/>
    <mergeCell ref="F2:F3"/>
    <mergeCell ref="B2:B3"/>
    <mergeCell ref="C2:C3"/>
    <mergeCell ref="D2:D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3.7</vt:lpstr>
      <vt:lpstr>'3.7'!Область_печати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Марон Надежда Николаевна</dc:creator>
  <cp:lastModifiedBy>Стогова Анна Николаевна</cp:lastModifiedBy>
  <cp:lastPrinted>2021-04-29T10:27:24Z</cp:lastPrinted>
  <dcterms:created xsi:type="dcterms:W3CDTF">2015-05-06T07:14:08Z</dcterms:created>
  <dcterms:modified xsi:type="dcterms:W3CDTF">2021-04-29T10:28:08Z</dcterms:modified>
</cp:coreProperties>
</file>